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059_2000002969_LIMP-ALIM-APOYO_TROCO-SSICA-CAMP_FEZ\4.Publicación Licitación\DBC 5000005059\Formato B1\"/>
    </mc:Choice>
  </mc:AlternateContent>
  <bookViews>
    <workbookView xWindow="0" yWindow="0" windowWidth="24000" windowHeight="9600"/>
  </bookViews>
  <sheets>
    <sheet name="Precio referencial" sheetId="4" r:id="rId1"/>
    <sheet name="Hoja1" sheetId="5" r:id="rId2"/>
  </sheets>
  <definedNames>
    <definedName name="_xlnm.Print_Area" localSheetId="0">'Precio referencial'!$A$1:$G$72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4" l="1"/>
  <c r="S31" i="4"/>
  <c r="T31" i="4" s="1"/>
  <c r="S36" i="4"/>
  <c r="T36" i="4" s="1"/>
  <c r="S37" i="4"/>
  <c r="T37" i="4" s="1"/>
  <c r="S41" i="4"/>
  <c r="T41" i="4" s="1"/>
  <c r="T42" i="4"/>
  <c r="U42" i="4" s="1"/>
  <c r="V42" i="4" s="1"/>
  <c r="S47" i="4"/>
  <c r="S48" i="4" s="1"/>
  <c r="T48" i="4" s="1"/>
  <c r="T47" i="4"/>
  <c r="U47" i="4" s="1"/>
  <c r="S52" i="4"/>
  <c r="T52" i="4" s="1"/>
  <c r="S57" i="4"/>
  <c r="T57" i="4" s="1"/>
  <c r="U57" i="4" s="1"/>
  <c r="S58" i="4"/>
  <c r="T58" i="4" s="1"/>
  <c r="S61" i="4"/>
  <c r="T61" i="4" s="1"/>
  <c r="S62" i="4"/>
  <c r="T62" i="4"/>
  <c r="U62" i="4" s="1"/>
  <c r="S65" i="4"/>
  <c r="T65" i="4" s="1"/>
  <c r="U65" i="4" s="1"/>
  <c r="S69" i="4"/>
  <c r="T69" i="4" s="1"/>
  <c r="F15" i="4"/>
  <c r="F14" i="4"/>
  <c r="F5" i="4"/>
  <c r="F6" i="4"/>
  <c r="F7" i="4"/>
  <c r="F8" i="4"/>
  <c r="F9" i="4"/>
  <c r="F10" i="4"/>
  <c r="F11" i="4"/>
  <c r="F12" i="4"/>
  <c r="F4" i="4"/>
  <c r="F3" i="4"/>
  <c r="S66" i="4" l="1"/>
  <c r="T66" i="4" s="1"/>
  <c r="U66" i="4" s="1"/>
  <c r="U67" i="4" s="1"/>
  <c r="U58" i="4"/>
  <c r="V58" i="4" s="1"/>
  <c r="U69" i="4"/>
  <c r="V69" i="4" s="1"/>
  <c r="T59" i="4"/>
  <c r="U41" i="4"/>
  <c r="U43" i="4" s="1"/>
  <c r="T43" i="4"/>
  <c r="U37" i="4"/>
  <c r="V37" i="4" s="1"/>
  <c r="T38" i="4"/>
  <c r="U48" i="4"/>
  <c r="V48" i="4" s="1"/>
  <c r="U52" i="4"/>
  <c r="V52" i="4" s="1"/>
  <c r="U61" i="4"/>
  <c r="U63" i="4" s="1"/>
  <c r="T63" i="4"/>
  <c r="T49" i="4"/>
  <c r="U31" i="4"/>
  <c r="V31" i="4" s="1"/>
  <c r="V65" i="4"/>
  <c r="V62" i="4"/>
  <c r="V57" i="4"/>
  <c r="V47" i="4"/>
  <c r="U36" i="4"/>
  <c r="S32" i="4"/>
  <c r="T32" i="4" s="1"/>
  <c r="S70" i="4"/>
  <c r="T70" i="4" s="1"/>
  <c r="T71" i="4" s="1"/>
  <c r="S53" i="4"/>
  <c r="T53" i="4" s="1"/>
  <c r="T54" i="4" s="1"/>
  <c r="U59" i="4" l="1"/>
  <c r="V41" i="4"/>
  <c r="V43" i="4" s="1"/>
  <c r="W43" i="4" s="1"/>
  <c r="U49" i="4"/>
  <c r="T67" i="4"/>
  <c r="V66" i="4"/>
  <c r="V67" i="4" s="1"/>
  <c r="W67" i="4" s="1"/>
  <c r="U53" i="4"/>
  <c r="V53" i="4" s="1"/>
  <c r="V54" i="4" s="1"/>
  <c r="U32" i="4"/>
  <c r="V32" i="4" s="1"/>
  <c r="V33" i="4" s="1"/>
  <c r="T33" i="4"/>
  <c r="U70" i="4"/>
  <c r="V70" i="4" s="1"/>
  <c r="V71" i="4" s="1"/>
  <c r="V36" i="4"/>
  <c r="V38" i="4" s="1"/>
  <c r="U38" i="4"/>
  <c r="V49" i="4"/>
  <c r="W49" i="4" s="1"/>
  <c r="V59" i="4"/>
  <c r="V61" i="4"/>
  <c r="V63" i="4" s="1"/>
  <c r="W63" i="4" s="1"/>
  <c r="U71" i="4" l="1"/>
  <c r="W59" i="4"/>
  <c r="U33" i="4"/>
  <c r="W33" i="4" s="1"/>
  <c r="W38" i="4"/>
  <c r="W71" i="4"/>
  <c r="U54" i="4"/>
  <c r="W54" i="4" s="1"/>
  <c r="W72" i="4" l="1"/>
  <c r="F18" i="4"/>
  <c r="F16" i="4"/>
  <c r="F13" i="4" l="1"/>
  <c r="F19" i="4" l="1"/>
</calcChain>
</file>

<file path=xl/sharedStrings.xml><?xml version="1.0" encoding="utf-8"?>
<sst xmlns="http://schemas.openxmlformats.org/spreadsheetml/2006/main" count="73" uniqueCount="50">
  <si>
    <t>Desayuno</t>
  </si>
  <si>
    <t>Almuerzo</t>
  </si>
  <si>
    <t>Te siesta</t>
  </si>
  <si>
    <t>Cena</t>
  </si>
  <si>
    <t>CANTIDAD MENSUAL</t>
  </si>
  <si>
    <t>Servicio de Alimentación Fija</t>
  </si>
  <si>
    <t>Servicio de Alimentación Visitas</t>
  </si>
  <si>
    <t>Servicio de Limpieza General</t>
  </si>
  <si>
    <t>DETALLE</t>
  </si>
  <si>
    <t>MONTO MENSUAL (Bs)</t>
  </si>
  <si>
    <t>COSTO UNITARIO
(Bs)</t>
  </si>
  <si>
    <t>TOTOROCO</t>
  </si>
  <si>
    <t>SICA SICA</t>
  </si>
  <si>
    <t>Total mensual en Sica Sica</t>
  </si>
  <si>
    <t>CAMPERO</t>
  </si>
  <si>
    <t>Total mensual en Campero</t>
  </si>
  <si>
    <t>Total mensual Totoroco</t>
  </si>
  <si>
    <t>MONTO TOTAL TRES ESTACIONES POR 12 MESES</t>
  </si>
  <si>
    <t>Campero</t>
  </si>
  <si>
    <t>IMPUTACIONES</t>
  </si>
  <si>
    <t>LIMPIEZA</t>
  </si>
  <si>
    <t>PERSONAL APOYO</t>
  </si>
  <si>
    <t>ALIM.OPERADORES</t>
  </si>
  <si>
    <t>ALIM. VISITAS</t>
  </si>
  <si>
    <t>CUENTA</t>
  </si>
  <si>
    <t>CECO</t>
  </si>
  <si>
    <t>TOOPG4GTTR</t>
  </si>
  <si>
    <t>AREA FUNCIONAL</t>
  </si>
  <si>
    <t>44TOOPG1E00001</t>
  </si>
  <si>
    <t>CEGE</t>
  </si>
  <si>
    <t>TOOPG1E000</t>
  </si>
  <si>
    <t>POSPRE</t>
  </si>
  <si>
    <t>25400.92</t>
  </si>
  <si>
    <t>31110.92</t>
  </si>
  <si>
    <t>Tiempo (meses)</t>
  </si>
  <si>
    <t xml:space="preserve">Total alim mensual </t>
  </si>
  <si>
    <t>Total alim 2024</t>
  </si>
  <si>
    <t>IVA 13%</t>
  </si>
  <si>
    <t>ALIM TOTAL SIN IVA</t>
  </si>
  <si>
    <t>Visitas</t>
  </si>
  <si>
    <t>Limpieza</t>
  </si>
  <si>
    <t>Operadores Totoroco</t>
  </si>
  <si>
    <t>Operadores Sica Sica</t>
  </si>
  <si>
    <t>Personal apoyo ETO</t>
  </si>
  <si>
    <t>Personal apoyo ESS</t>
  </si>
  <si>
    <t>202/5</t>
  </si>
  <si>
    <t>Servicio de Personal Apoyo  (2 personas)</t>
  </si>
  <si>
    <t>Servicio de Personal Apoyo (1 persona)</t>
  </si>
  <si>
    <t>PRECIO REFERENCIAL
SERVICIO DE ALIMENTACIÓN, LIMPIEZA Y PERSONAL DE APOYO EN ESTACION
“TOTOROCO, SICA SICA Y CAMPERO"</t>
  </si>
  <si>
    <t>Servicio de personal de Apoyo  (1 persona)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</si>
</sst>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4" fillId="0" borderId="0"/>
  </cellStyleXfs>
  <cellXfs count="73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4" xfId="0" applyNumberFormat="1" applyFont="1" applyFill="1" applyBorder="1" applyAlignment="1">
      <alignment horizontal="right" vertical="top"/>
    </xf>
    <xf numFmtId="4" fontId="2" fillId="3" borderId="17" xfId="0" applyNumberFormat="1" applyFont="1" applyFill="1" applyBorder="1" applyAlignment="1">
      <alignment horizontal="right" vertical="top"/>
    </xf>
    <xf numFmtId="0" fontId="2" fillId="0" borderId="19" xfId="0" applyFont="1" applyFill="1" applyBorder="1" applyAlignment="1">
      <alignment horizontal="left" vertical="top"/>
    </xf>
    <xf numFmtId="3" fontId="2" fillId="0" borderId="17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vertical="top"/>
    </xf>
    <xf numFmtId="0" fontId="5" fillId="5" borderId="25" xfId="1" applyFont="1" applyFill="1" applyBorder="1"/>
    <xf numFmtId="0" fontId="5" fillId="5" borderId="25" xfId="1" applyFont="1" applyFill="1" applyBorder="1" applyAlignment="1">
      <alignment horizontal="left"/>
    </xf>
    <xf numFmtId="0" fontId="5" fillId="5" borderId="0" xfId="1" applyFont="1" applyFill="1"/>
    <xf numFmtId="0" fontId="5" fillId="6" borderId="0" xfId="1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9" fontId="1" fillId="0" borderId="0" xfId="0" applyNumberFormat="1" applyFont="1" applyFill="1" applyAlignment="1">
      <alignment horizontal="left" vertical="top" wrapText="1"/>
    </xf>
    <xf numFmtId="9" fontId="1" fillId="0" borderId="0" xfId="0" applyNumberFormat="1" applyFont="1" applyFill="1" applyAlignment="1">
      <alignment horizontal="left" vertical="top"/>
    </xf>
    <xf numFmtId="4" fontId="0" fillId="0" borderId="0" xfId="0" applyNumberFormat="1"/>
    <xf numFmtId="43" fontId="2" fillId="0" borderId="0" xfId="2" applyFont="1" applyFill="1" applyAlignment="1">
      <alignment horizontal="right" vertical="top"/>
    </xf>
    <xf numFmtId="43" fontId="0" fillId="0" borderId="0" xfId="2" applyFont="1" applyFill="1" applyAlignment="1">
      <alignment horizontal="right" vertical="top"/>
    </xf>
    <xf numFmtId="43" fontId="1" fillId="0" borderId="0" xfId="2" applyFont="1" applyFill="1" applyAlignment="1">
      <alignment horizontal="right" vertical="top"/>
    </xf>
    <xf numFmtId="43" fontId="2" fillId="0" borderId="0" xfId="2" applyFont="1" applyFill="1" applyAlignment="1">
      <alignment horizontal="left" vertical="top"/>
    </xf>
    <xf numFmtId="43" fontId="1" fillId="0" borderId="0" xfId="2" applyFont="1" applyFill="1" applyAlignment="1">
      <alignment horizontal="left" vertical="top" wrapText="1"/>
    </xf>
    <xf numFmtId="43" fontId="1" fillId="0" borderId="0" xfId="2" applyFont="1" applyFill="1" applyAlignment="1">
      <alignment horizontal="left" vertical="top"/>
    </xf>
    <xf numFmtId="4" fontId="2" fillId="0" borderId="26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center"/>
    </xf>
    <xf numFmtId="43" fontId="2" fillId="0" borderId="0" xfId="2" applyFont="1" applyFill="1" applyAlignment="1">
      <alignment horizontal="right" vertical="center"/>
    </xf>
    <xf numFmtId="0" fontId="0" fillId="0" borderId="0" xfId="0" applyAlignment="1">
      <alignment vertical="center"/>
    </xf>
    <xf numFmtId="4" fontId="2" fillId="3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4" fontId="2" fillId="3" borderId="17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/>
    </xf>
    <xf numFmtId="4" fontId="2" fillId="3" borderId="28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" fontId="6" fillId="2" borderId="8" xfId="0" applyNumberFormat="1" applyFont="1" applyFill="1" applyBorder="1" applyAlignment="1">
      <alignment horizontal="right" vertical="center"/>
    </xf>
    <xf numFmtId="4" fontId="6" fillId="2" borderId="18" xfId="0" applyNumberFormat="1" applyFont="1" applyFill="1" applyBorder="1" applyAlignment="1">
      <alignment horizontal="right" vertical="center"/>
    </xf>
    <xf numFmtId="4" fontId="7" fillId="2" borderId="32" xfId="0" applyNumberFormat="1" applyFont="1" applyFill="1" applyBorder="1" applyAlignment="1">
      <alignment horizontal="right" vertical="top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top"/>
    </xf>
    <xf numFmtId="0" fontId="7" fillId="2" borderId="31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</cellXfs>
  <cellStyles count="4">
    <cellStyle name="Millares" xfId="2" builtinId="3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tabSelected="1" zoomScale="80" zoomScaleNormal="80" workbookViewId="0">
      <selection activeCell="A28" sqref="A28"/>
    </sheetView>
  </sheetViews>
  <sheetFormatPr baseColWidth="10" defaultColWidth="11.44140625" defaultRowHeight="15.6" x14ac:dyDescent="0.3"/>
  <cols>
    <col min="1" max="1" width="28" style="1" customWidth="1"/>
    <col min="2" max="2" width="16.6640625" style="1" customWidth="1"/>
    <col min="3" max="3" width="32.88671875" style="1" customWidth="1"/>
    <col min="4" max="4" width="25.5546875" style="1" bestFit="1" customWidth="1"/>
    <col min="5" max="5" width="15.88671875" style="5" bestFit="1" customWidth="1"/>
    <col min="6" max="6" width="21.33203125" style="3" bestFit="1" customWidth="1"/>
    <col min="7" max="7" width="4.5546875" style="1" customWidth="1"/>
    <col min="8" max="16" width="11.44140625" style="1"/>
    <col min="17" max="17" width="35.88671875" style="1" bestFit="1" customWidth="1"/>
    <col min="18" max="18" width="12.33203125" style="1" bestFit="1" customWidth="1"/>
    <col min="19" max="19" width="27.5546875" style="1" bestFit="1" customWidth="1"/>
    <col min="20" max="20" width="22.33203125" style="1" bestFit="1" customWidth="1"/>
    <col min="21" max="21" width="15.44140625" style="1" bestFit="1" customWidth="1"/>
    <col min="22" max="22" width="29.109375" style="1" bestFit="1" customWidth="1"/>
    <col min="23" max="23" width="22.5546875" style="1" bestFit="1" customWidth="1"/>
    <col min="24" max="24" width="12" style="1" bestFit="1" customWidth="1"/>
    <col min="25" max="16384" width="11.44140625" style="1"/>
  </cols>
  <sheetData>
    <row r="1" spans="1:24" ht="78.599999999999994" customHeight="1" x14ac:dyDescent="0.3">
      <c r="A1" s="48" t="s">
        <v>48</v>
      </c>
      <c r="B1" s="49"/>
      <c r="C1" s="49"/>
      <c r="D1" s="49"/>
      <c r="E1" s="49"/>
      <c r="F1" s="50"/>
    </row>
    <row r="2" spans="1:24" ht="48.6" customHeight="1" thickBot="1" x14ac:dyDescent="0.35">
      <c r="A2" s="51" t="s">
        <v>8</v>
      </c>
      <c r="B2" s="52"/>
      <c r="C2" s="53"/>
      <c r="D2" s="44" t="s">
        <v>10</v>
      </c>
      <c r="E2" s="44" t="s">
        <v>4</v>
      </c>
      <c r="F2" s="45" t="s">
        <v>9</v>
      </c>
      <c r="H2" s="11"/>
      <c r="Q2" s="10"/>
      <c r="R2" s="17"/>
      <c r="S2" s="17"/>
      <c r="T2" s="18"/>
      <c r="U2" s="19"/>
      <c r="V2" s="17"/>
      <c r="X2"/>
    </row>
    <row r="3" spans="1:24" ht="16.2" customHeight="1" x14ac:dyDescent="0.3">
      <c r="A3" s="60" t="s">
        <v>11</v>
      </c>
      <c r="B3" s="54" t="s">
        <v>5</v>
      </c>
      <c r="C3" s="8" t="s">
        <v>0</v>
      </c>
      <c r="D3" s="7"/>
      <c r="E3" s="9">
        <v>60</v>
      </c>
      <c r="F3" s="27">
        <f>ROUND(D3*E3,2)</f>
        <v>0</v>
      </c>
      <c r="S3" s="21"/>
      <c r="T3" s="21"/>
      <c r="U3" s="21"/>
      <c r="V3" s="21"/>
      <c r="W3" s="21"/>
      <c r="X3"/>
    </row>
    <row r="4" spans="1:24" x14ac:dyDescent="0.3">
      <c r="A4" s="61"/>
      <c r="B4" s="55"/>
      <c r="C4" s="12" t="s">
        <v>1</v>
      </c>
      <c r="D4" s="2"/>
      <c r="E4" s="4">
        <v>60</v>
      </c>
      <c r="F4" s="6">
        <f>ROUND(D4*E4,2)</f>
        <v>0</v>
      </c>
      <c r="S4" s="21"/>
      <c r="T4" s="21"/>
      <c r="U4" s="21"/>
      <c r="V4" s="21"/>
      <c r="W4" s="21"/>
      <c r="X4"/>
    </row>
    <row r="5" spans="1:24" x14ac:dyDescent="0.3">
      <c r="A5" s="61"/>
      <c r="B5" s="55"/>
      <c r="C5" s="12" t="s">
        <v>2</v>
      </c>
      <c r="D5" s="2"/>
      <c r="E5" s="4">
        <v>60</v>
      </c>
      <c r="F5" s="6">
        <f t="shared" ref="F5:F12" si="0">ROUND(D5*E5,2)</f>
        <v>0</v>
      </c>
      <c r="S5" s="21"/>
      <c r="T5" s="21"/>
      <c r="U5" s="21"/>
      <c r="V5" s="21"/>
      <c r="W5" s="21"/>
      <c r="X5"/>
    </row>
    <row r="6" spans="1:24" x14ac:dyDescent="0.3">
      <c r="A6" s="61"/>
      <c r="B6" s="55"/>
      <c r="C6" s="12" t="s">
        <v>3</v>
      </c>
      <c r="D6" s="2"/>
      <c r="E6" s="4">
        <v>60</v>
      </c>
      <c r="F6" s="6">
        <f t="shared" si="0"/>
        <v>0</v>
      </c>
      <c r="S6" s="21"/>
      <c r="T6" s="21"/>
      <c r="U6" s="21"/>
      <c r="V6" s="21"/>
      <c r="W6" s="21"/>
      <c r="X6"/>
    </row>
    <row r="7" spans="1:24" ht="16.2" customHeight="1" x14ac:dyDescent="0.3">
      <c r="A7" s="61"/>
      <c r="B7" s="55" t="s">
        <v>6</v>
      </c>
      <c r="C7" s="12" t="s">
        <v>0</v>
      </c>
      <c r="D7" s="2"/>
      <c r="E7" s="4">
        <v>30</v>
      </c>
      <c r="F7" s="6">
        <f t="shared" si="0"/>
        <v>0</v>
      </c>
      <c r="Q7" s="10"/>
      <c r="S7" s="21"/>
      <c r="T7" s="21"/>
      <c r="U7" s="21"/>
      <c r="V7" s="21"/>
      <c r="W7" s="21"/>
      <c r="X7"/>
    </row>
    <row r="8" spans="1:24" x14ac:dyDescent="0.3">
      <c r="A8" s="61"/>
      <c r="B8" s="55"/>
      <c r="C8" s="12" t="s">
        <v>1</v>
      </c>
      <c r="D8" s="2"/>
      <c r="E8" s="4">
        <v>30</v>
      </c>
      <c r="F8" s="6">
        <f t="shared" si="0"/>
        <v>0</v>
      </c>
      <c r="J8" s="47"/>
      <c r="K8" s="47"/>
      <c r="L8" s="47"/>
      <c r="M8" s="47"/>
      <c r="N8" s="47"/>
      <c r="O8" s="47"/>
      <c r="S8" s="21"/>
      <c r="T8" s="21"/>
      <c r="U8" s="21"/>
      <c r="V8" s="21"/>
      <c r="W8" s="21"/>
      <c r="X8"/>
    </row>
    <row r="9" spans="1:24" x14ac:dyDescent="0.3">
      <c r="A9" s="61"/>
      <c r="B9" s="55"/>
      <c r="C9" s="12" t="s">
        <v>2</v>
      </c>
      <c r="D9" s="2"/>
      <c r="E9" s="4">
        <v>30</v>
      </c>
      <c r="F9" s="6">
        <f t="shared" si="0"/>
        <v>0</v>
      </c>
      <c r="J9" s="47"/>
      <c r="K9" s="47"/>
      <c r="L9" s="47"/>
      <c r="M9" s="47"/>
      <c r="N9" s="47"/>
      <c r="O9" s="47"/>
      <c r="S9" s="21"/>
      <c r="T9" s="21"/>
      <c r="U9" s="21"/>
      <c r="V9" s="21"/>
      <c r="W9" s="21"/>
      <c r="X9"/>
    </row>
    <row r="10" spans="1:24" x14ac:dyDescent="0.3">
      <c r="A10" s="61"/>
      <c r="B10" s="55"/>
      <c r="C10" s="12" t="s">
        <v>3</v>
      </c>
      <c r="D10" s="2"/>
      <c r="E10" s="4">
        <v>30</v>
      </c>
      <c r="F10" s="6">
        <f t="shared" si="0"/>
        <v>0</v>
      </c>
      <c r="S10" s="21"/>
      <c r="T10" s="21"/>
      <c r="U10" s="21"/>
      <c r="V10" s="21"/>
      <c r="W10" s="21"/>
      <c r="X10"/>
    </row>
    <row r="11" spans="1:24" ht="18.600000000000001" customHeight="1" x14ac:dyDescent="0.3">
      <c r="A11" s="61"/>
      <c r="B11" s="56" t="s">
        <v>7</v>
      </c>
      <c r="C11" s="57"/>
      <c r="D11" s="2"/>
      <c r="E11" s="4">
        <v>1</v>
      </c>
      <c r="F11" s="6">
        <f t="shared" si="0"/>
        <v>0</v>
      </c>
      <c r="S11" s="21"/>
      <c r="T11" s="21"/>
      <c r="U11" s="21"/>
      <c r="V11" s="21"/>
      <c r="W11" s="21"/>
      <c r="X11"/>
    </row>
    <row r="12" spans="1:24" ht="19.8" customHeight="1" x14ac:dyDescent="0.3">
      <c r="A12" s="61"/>
      <c r="B12" s="56" t="s">
        <v>46</v>
      </c>
      <c r="C12" s="57"/>
      <c r="D12" s="2"/>
      <c r="E12" s="4">
        <v>1</v>
      </c>
      <c r="F12" s="6">
        <f t="shared" si="0"/>
        <v>0</v>
      </c>
      <c r="H12" s="10"/>
      <c r="Q12" s="10"/>
      <c r="S12" s="21"/>
      <c r="T12" s="21"/>
      <c r="U12" s="21"/>
      <c r="V12" s="21"/>
      <c r="W12" s="21"/>
      <c r="X12"/>
    </row>
    <row r="13" spans="1:24" s="28" customFormat="1" ht="23.4" customHeight="1" thickBot="1" x14ac:dyDescent="0.35">
      <c r="A13" s="62"/>
      <c r="B13" s="58" t="s">
        <v>16</v>
      </c>
      <c r="C13" s="58"/>
      <c r="D13" s="58"/>
      <c r="E13" s="59"/>
      <c r="F13" s="41">
        <f>SUM(F3:F12)</f>
        <v>0</v>
      </c>
      <c r="S13" s="29"/>
      <c r="T13" s="29"/>
      <c r="U13" s="29"/>
      <c r="V13" s="29"/>
      <c r="W13" s="29"/>
      <c r="X13" s="30"/>
    </row>
    <row r="14" spans="1:24" s="28" customFormat="1" ht="25.2" customHeight="1" x14ac:dyDescent="0.3">
      <c r="A14" s="61" t="s">
        <v>12</v>
      </c>
      <c r="B14" s="69" t="s">
        <v>7</v>
      </c>
      <c r="C14" s="70"/>
      <c r="D14" s="37"/>
      <c r="E14" s="38">
        <v>1</v>
      </c>
      <c r="F14" s="39">
        <f t="shared" ref="F14:F15" si="1">ROUND(D14*E14,2)</f>
        <v>0</v>
      </c>
      <c r="Q14" s="34"/>
      <c r="S14" s="29"/>
      <c r="T14" s="29"/>
      <c r="U14" s="29"/>
      <c r="V14" s="29"/>
      <c r="W14" s="29"/>
      <c r="X14" s="30"/>
    </row>
    <row r="15" spans="1:24" s="28" customFormat="1" ht="25.2" customHeight="1" x14ac:dyDescent="0.3">
      <c r="A15" s="61"/>
      <c r="B15" s="65" t="s">
        <v>47</v>
      </c>
      <c r="C15" s="66"/>
      <c r="D15" s="31"/>
      <c r="E15" s="32">
        <v>1</v>
      </c>
      <c r="F15" s="33">
        <f t="shared" si="1"/>
        <v>0</v>
      </c>
      <c r="S15" s="29"/>
      <c r="T15" s="29"/>
      <c r="U15" s="29"/>
      <c r="V15" s="29"/>
      <c r="W15" s="29"/>
      <c r="X15" s="30"/>
    </row>
    <row r="16" spans="1:24" s="28" customFormat="1" ht="25.2" customHeight="1" thickBot="1" x14ac:dyDescent="0.35">
      <c r="A16" s="61"/>
      <c r="B16" s="71" t="s">
        <v>13</v>
      </c>
      <c r="C16" s="71"/>
      <c r="D16" s="71"/>
      <c r="E16" s="72"/>
      <c r="F16" s="42">
        <f>SUM(F14:F15)</f>
        <v>0</v>
      </c>
      <c r="S16" s="29"/>
      <c r="T16" s="29"/>
      <c r="U16" s="29"/>
      <c r="V16" s="29"/>
      <c r="W16" s="29"/>
      <c r="X16" s="30"/>
    </row>
    <row r="17" spans="1:24" s="28" customFormat="1" ht="25.2" customHeight="1" thickBot="1" x14ac:dyDescent="0.35">
      <c r="A17" s="60" t="s">
        <v>14</v>
      </c>
      <c r="B17" s="67" t="s">
        <v>49</v>
      </c>
      <c r="C17" s="68"/>
      <c r="D17" s="35"/>
      <c r="E17" s="36">
        <v>1</v>
      </c>
      <c r="F17" s="40">
        <f t="shared" ref="F17" si="2">ROUND(D17*E17,2)</f>
        <v>0</v>
      </c>
      <c r="S17" s="29"/>
      <c r="T17" s="29"/>
      <c r="U17" s="29"/>
      <c r="V17" s="29"/>
      <c r="W17" s="29"/>
      <c r="X17" s="30"/>
    </row>
    <row r="18" spans="1:24" s="28" customFormat="1" ht="25.2" customHeight="1" thickBot="1" x14ac:dyDescent="0.35">
      <c r="A18" s="62"/>
      <c r="B18" s="58" t="s">
        <v>15</v>
      </c>
      <c r="C18" s="58"/>
      <c r="D18" s="58"/>
      <c r="E18" s="59"/>
      <c r="F18" s="41">
        <f>F17</f>
        <v>0</v>
      </c>
      <c r="Q18" s="34"/>
      <c r="S18" s="29"/>
      <c r="T18" s="29"/>
      <c r="U18" s="29"/>
      <c r="V18" s="29"/>
      <c r="W18" s="29"/>
      <c r="X18" s="30"/>
    </row>
    <row r="19" spans="1:24" ht="21.6" thickBot="1" x14ac:dyDescent="0.35">
      <c r="B19" s="63" t="s">
        <v>17</v>
      </c>
      <c r="C19" s="64"/>
      <c r="D19" s="64"/>
      <c r="E19" s="64"/>
      <c r="F19" s="43">
        <f>(F13+F16+F18)*12</f>
        <v>0</v>
      </c>
      <c r="S19" s="21"/>
      <c r="T19" s="21"/>
      <c r="U19" s="21"/>
      <c r="V19" s="21"/>
      <c r="W19" s="22"/>
      <c r="X19"/>
    </row>
    <row r="20" spans="1:24" x14ac:dyDescent="0.3">
      <c r="S20" s="21"/>
      <c r="T20" s="21"/>
      <c r="U20" s="21"/>
      <c r="V20" s="21"/>
      <c r="W20" s="21"/>
      <c r="X20"/>
    </row>
    <row r="21" spans="1:24" x14ac:dyDescent="0.3">
      <c r="A21" s="46"/>
      <c r="B21" s="46"/>
      <c r="C21" s="46"/>
      <c r="D21" s="46"/>
      <c r="E21" s="46"/>
      <c r="F21" s="46"/>
      <c r="Q21" s="10"/>
      <c r="S21" s="21"/>
      <c r="T21" s="21"/>
      <c r="U21" s="21"/>
      <c r="V21" s="21"/>
      <c r="W21" s="21"/>
      <c r="X21" s="20"/>
    </row>
    <row r="22" spans="1:24" x14ac:dyDescent="0.3">
      <c r="A22" s="46"/>
      <c r="B22" s="46"/>
      <c r="C22" s="46"/>
      <c r="D22" s="46"/>
      <c r="E22" s="46"/>
      <c r="F22" s="46"/>
      <c r="Q22" s="10"/>
      <c r="S22" s="21"/>
      <c r="T22" s="21"/>
      <c r="U22" s="21"/>
      <c r="V22" s="21"/>
      <c r="W22" s="21"/>
      <c r="X22"/>
    </row>
    <row r="23" spans="1:24" x14ac:dyDescent="0.3">
      <c r="A23" s="46"/>
      <c r="B23" s="46"/>
      <c r="C23" s="46"/>
      <c r="D23" s="46"/>
      <c r="E23" s="46"/>
      <c r="F23" s="46"/>
      <c r="Q23" s="10"/>
      <c r="S23" s="21"/>
      <c r="T23" s="21"/>
      <c r="U23" s="21"/>
      <c r="V23" s="21"/>
      <c r="W23" s="22"/>
      <c r="X23"/>
    </row>
    <row r="24" spans="1:24" x14ac:dyDescent="0.3">
      <c r="Q24" s="10"/>
      <c r="S24" s="24"/>
      <c r="T24" s="24"/>
      <c r="U24" s="24"/>
      <c r="V24" s="24"/>
      <c r="W24" s="24"/>
      <c r="X24"/>
    </row>
    <row r="25" spans="1:24" x14ac:dyDescent="0.3">
      <c r="S25" s="24"/>
      <c r="T25" s="21"/>
      <c r="U25" s="21"/>
      <c r="V25" s="21"/>
      <c r="W25" s="24"/>
    </row>
    <row r="26" spans="1:24" x14ac:dyDescent="0.3">
      <c r="S26" s="24"/>
      <c r="T26" s="21"/>
      <c r="U26" s="21"/>
      <c r="V26" s="21"/>
      <c r="W26" s="24"/>
    </row>
    <row r="27" spans="1:24" x14ac:dyDescent="0.3">
      <c r="S27" s="24"/>
      <c r="T27" s="21"/>
      <c r="U27" s="21"/>
      <c r="V27" s="21"/>
      <c r="W27" s="24"/>
    </row>
    <row r="28" spans="1:24" x14ac:dyDescent="0.3">
      <c r="Q28" s="10"/>
      <c r="S28" s="24"/>
      <c r="T28" s="24"/>
      <c r="U28" s="24"/>
      <c r="V28" s="24"/>
      <c r="W28" s="24"/>
    </row>
    <row r="29" spans="1:24" x14ac:dyDescent="0.3">
      <c r="S29" s="24"/>
      <c r="T29" s="21"/>
      <c r="U29" s="21"/>
      <c r="V29" s="21"/>
      <c r="W29" s="24"/>
    </row>
    <row r="30" spans="1:24" ht="31.2" x14ac:dyDescent="0.3">
      <c r="Q30" s="10" t="s">
        <v>41</v>
      </c>
      <c r="R30" s="17" t="s">
        <v>34</v>
      </c>
      <c r="S30" s="17" t="s">
        <v>35</v>
      </c>
      <c r="T30" s="18" t="s">
        <v>36</v>
      </c>
      <c r="U30" s="19" t="s">
        <v>37</v>
      </c>
      <c r="V30" s="17" t="s">
        <v>38</v>
      </c>
    </row>
    <row r="31" spans="1:24" x14ac:dyDescent="0.3">
      <c r="Q31" s="1">
        <v>2025</v>
      </c>
      <c r="R31" s="1">
        <v>7</v>
      </c>
      <c r="S31" s="21">
        <f>SUM(F31:F34)</f>
        <v>0</v>
      </c>
      <c r="T31" s="21">
        <f>ROUND(S31*R31,2)</f>
        <v>0</v>
      </c>
      <c r="U31" s="21">
        <f>ROUND(T31*0.13,2)</f>
        <v>0</v>
      </c>
      <c r="V31" s="21">
        <f>ROUND(T31-U31,2)</f>
        <v>0</v>
      </c>
      <c r="W31" s="21"/>
    </row>
    <row r="32" spans="1:24" x14ac:dyDescent="0.3">
      <c r="Q32" s="1">
        <v>2026</v>
      </c>
      <c r="R32" s="1">
        <v>5</v>
      </c>
      <c r="S32" s="21">
        <f>S31</f>
        <v>0</v>
      </c>
      <c r="T32" s="21">
        <f>ROUND(S32*R32,2)</f>
        <v>0</v>
      </c>
      <c r="U32" s="21">
        <f>ROUND(T32*0.13,2)</f>
        <v>0</v>
      </c>
      <c r="V32" s="21">
        <f>ROUND(T32-U32,2)</f>
        <v>0</v>
      </c>
      <c r="W32" s="21"/>
    </row>
    <row r="33" spans="17:23" x14ac:dyDescent="0.3">
      <c r="S33" s="21"/>
      <c r="T33" s="21">
        <f>SUM(T31:T32)</f>
        <v>0</v>
      </c>
      <c r="U33" s="21">
        <f>SUM(U31:U32)</f>
        <v>0</v>
      </c>
      <c r="V33" s="21">
        <f>SUM(V31:V32)</f>
        <v>0</v>
      </c>
      <c r="W33" s="21">
        <f>SUM(U33:V33)</f>
        <v>0</v>
      </c>
    </row>
    <row r="34" spans="17:23" x14ac:dyDescent="0.3">
      <c r="S34" s="21"/>
      <c r="T34" s="21"/>
      <c r="U34" s="21"/>
      <c r="V34" s="21"/>
      <c r="W34" s="21"/>
    </row>
    <row r="35" spans="17:23" x14ac:dyDescent="0.3">
      <c r="Q35" s="10" t="s">
        <v>39</v>
      </c>
      <c r="S35" s="21"/>
      <c r="T35" s="21"/>
      <c r="U35" s="21"/>
      <c r="V35" s="21"/>
      <c r="W35" s="21"/>
    </row>
    <row r="36" spans="17:23" x14ac:dyDescent="0.3">
      <c r="Q36" s="1">
        <v>2025</v>
      </c>
      <c r="R36" s="1">
        <v>7</v>
      </c>
      <c r="S36" s="21">
        <f>SUM(F35:F38)</f>
        <v>0</v>
      </c>
      <c r="T36" s="21">
        <f>ROUND(S36*R36,2)</f>
        <v>0</v>
      </c>
      <c r="U36" s="21">
        <f>ROUND(T36*0.13,2)</f>
        <v>0</v>
      </c>
      <c r="V36" s="21">
        <f>ROUND(T36-U36,2)</f>
        <v>0</v>
      </c>
      <c r="W36" s="21"/>
    </row>
    <row r="37" spans="17:23" x14ac:dyDescent="0.3">
      <c r="Q37" s="1">
        <v>2026</v>
      </c>
      <c r="R37" s="1">
        <v>5</v>
      </c>
      <c r="S37" s="21">
        <f>SUM(F35:F38)</f>
        <v>0</v>
      </c>
      <c r="T37" s="21">
        <f>ROUND(S37*R37,2)</f>
        <v>0</v>
      </c>
      <c r="U37" s="21">
        <f>ROUND(T37*0.13,2)</f>
        <v>0</v>
      </c>
      <c r="V37" s="21">
        <f>ROUND(T37-U37,2)</f>
        <v>0</v>
      </c>
      <c r="W37" s="21"/>
    </row>
    <row r="38" spans="17:23" x14ac:dyDescent="0.3">
      <c r="S38" s="21"/>
      <c r="T38" s="21">
        <f>SUM(T36:T37)</f>
        <v>0</v>
      </c>
      <c r="U38" s="21">
        <f>SUM(U36:U37)</f>
        <v>0</v>
      </c>
      <c r="V38" s="21">
        <f>SUM(V36:V37)</f>
        <v>0</v>
      </c>
      <c r="W38" s="21">
        <f>SUM(U38:V38)</f>
        <v>0</v>
      </c>
    </row>
    <row r="39" spans="17:23" x14ac:dyDescent="0.3">
      <c r="S39" s="21"/>
      <c r="T39" s="21"/>
      <c r="U39" s="21"/>
      <c r="V39" s="21"/>
      <c r="W39" s="21"/>
    </row>
    <row r="40" spans="17:23" x14ac:dyDescent="0.3">
      <c r="Q40" s="10" t="s">
        <v>40</v>
      </c>
      <c r="S40" s="21"/>
      <c r="T40" s="21"/>
      <c r="U40" s="21"/>
      <c r="V40" s="21"/>
      <c r="W40" s="21"/>
    </row>
    <row r="41" spans="17:23" x14ac:dyDescent="0.3">
      <c r="Q41" s="1">
        <v>2025</v>
      </c>
      <c r="R41" s="1">
        <v>7</v>
      </c>
      <c r="S41" s="21">
        <f>F39</f>
        <v>0</v>
      </c>
      <c r="T41" s="21">
        <f>ROUND(S41*R41,2)</f>
        <v>0</v>
      </c>
      <c r="U41" s="21">
        <f t="shared" ref="U41:U42" si="3">ROUND(T41*0.13,2)</f>
        <v>0</v>
      </c>
      <c r="V41" s="21">
        <f t="shared" ref="V41:V42" si="4">ROUND(T41-U41,2)</f>
        <v>0</v>
      </c>
      <c r="W41" s="21"/>
    </row>
    <row r="42" spans="17:23" x14ac:dyDescent="0.3">
      <c r="Q42" s="1">
        <v>2026</v>
      </c>
      <c r="R42" s="1">
        <v>5</v>
      </c>
      <c r="S42" s="21">
        <v>11484</v>
      </c>
      <c r="T42" s="21">
        <f>ROUND(S42*R42,2)</f>
        <v>57420</v>
      </c>
      <c r="U42" s="21">
        <f t="shared" si="3"/>
        <v>7464.6</v>
      </c>
      <c r="V42" s="21">
        <f t="shared" si="4"/>
        <v>49955.4</v>
      </c>
      <c r="W42" s="22"/>
    </row>
    <row r="43" spans="17:23" x14ac:dyDescent="0.3">
      <c r="S43" s="21"/>
      <c r="T43" s="21">
        <f>SUM(T41:T42)</f>
        <v>57420</v>
      </c>
      <c r="U43" s="21">
        <f>SUM(U41:U42)</f>
        <v>7464.6</v>
      </c>
      <c r="V43" s="21">
        <f>SUM(V41:V42)</f>
        <v>49955.4</v>
      </c>
      <c r="W43" s="21">
        <f>(U43+V43)</f>
        <v>57420</v>
      </c>
    </row>
    <row r="44" spans="17:23" x14ac:dyDescent="0.3">
      <c r="Q44" s="10"/>
      <c r="S44" s="21"/>
      <c r="T44" s="21"/>
      <c r="U44" s="21"/>
      <c r="V44" s="21"/>
      <c r="W44" s="23"/>
    </row>
    <row r="45" spans="17:23" x14ac:dyDescent="0.3">
      <c r="S45" s="24"/>
      <c r="T45" s="24"/>
      <c r="U45" s="24"/>
      <c r="V45" s="24"/>
      <c r="W45" s="21"/>
    </row>
    <row r="46" spans="17:23" ht="31.2" x14ac:dyDescent="0.3">
      <c r="Q46" s="10" t="s">
        <v>42</v>
      </c>
      <c r="R46" s="17" t="s">
        <v>34</v>
      </c>
      <c r="S46" s="25" t="s">
        <v>35</v>
      </c>
      <c r="T46" s="25" t="s">
        <v>36</v>
      </c>
      <c r="U46" s="26" t="s">
        <v>37</v>
      </c>
      <c r="V46" s="25" t="s">
        <v>38</v>
      </c>
      <c r="W46" s="24"/>
    </row>
    <row r="47" spans="17:23" x14ac:dyDescent="0.3">
      <c r="Q47" s="1" t="s">
        <v>45</v>
      </c>
      <c r="R47" s="1">
        <v>7</v>
      </c>
      <c r="S47" s="21">
        <f>SUM(F43:F46)</f>
        <v>0</v>
      </c>
      <c r="T47" s="21">
        <f>ROUND(S47*R47,2)</f>
        <v>0</v>
      </c>
      <c r="U47" s="21">
        <f>ROUND(T47*0.13,2)</f>
        <v>0</v>
      </c>
      <c r="V47" s="21">
        <f>ROUND(T47-U47,2)</f>
        <v>0</v>
      </c>
      <c r="W47" s="21"/>
    </row>
    <row r="48" spans="17:23" x14ac:dyDescent="0.3">
      <c r="Q48" s="1">
        <v>2026</v>
      </c>
      <c r="R48" s="1">
        <v>5</v>
      </c>
      <c r="S48" s="21">
        <f>S47</f>
        <v>0</v>
      </c>
      <c r="T48" s="21">
        <f>ROUND(S48*R48,2)</f>
        <v>0</v>
      </c>
      <c r="U48" s="21">
        <f>ROUND(T48*0.13,2)</f>
        <v>0</v>
      </c>
      <c r="V48" s="21">
        <f>ROUND(T48-U48,2)</f>
        <v>0</v>
      </c>
      <c r="W48" s="21"/>
    </row>
    <row r="49" spans="17:23" x14ac:dyDescent="0.3">
      <c r="S49" s="21"/>
      <c r="T49" s="21">
        <f>SUM(T47:T48)</f>
        <v>0</v>
      </c>
      <c r="U49" s="21">
        <f>SUM(U47:U48)</f>
        <v>0</v>
      </c>
      <c r="V49" s="21">
        <f>SUM(V47:V48)</f>
        <v>0</v>
      </c>
      <c r="W49" s="21">
        <f>SUM(U49:V49)</f>
        <v>0</v>
      </c>
    </row>
    <row r="50" spans="17:23" x14ac:dyDescent="0.3">
      <c r="S50" s="21"/>
      <c r="T50" s="21"/>
      <c r="U50" s="21"/>
      <c r="V50" s="21"/>
      <c r="W50" s="21"/>
    </row>
    <row r="51" spans="17:23" x14ac:dyDescent="0.3">
      <c r="Q51" s="10" t="s">
        <v>39</v>
      </c>
      <c r="S51" s="21"/>
      <c r="T51" s="21"/>
      <c r="U51" s="21"/>
      <c r="V51" s="21"/>
      <c r="W51" s="21"/>
    </row>
    <row r="52" spans="17:23" x14ac:dyDescent="0.3">
      <c r="Q52" s="1">
        <v>2025</v>
      </c>
      <c r="R52" s="1">
        <v>7</v>
      </c>
      <c r="S52" s="21">
        <f>SUM(F47:F50)</f>
        <v>0</v>
      </c>
      <c r="T52" s="21">
        <f>ROUND(S52*R52,2)</f>
        <v>0</v>
      </c>
      <c r="U52" s="21">
        <f>ROUND(T52*0.13,2)</f>
        <v>0</v>
      </c>
      <c r="V52" s="21">
        <f>ROUND(T52-U52,2)</f>
        <v>0</v>
      </c>
      <c r="W52" s="21"/>
    </row>
    <row r="53" spans="17:23" x14ac:dyDescent="0.3">
      <c r="Q53" s="1">
        <v>2026</v>
      </c>
      <c r="R53" s="1">
        <v>5</v>
      </c>
      <c r="S53" s="21">
        <f>S52</f>
        <v>0</v>
      </c>
      <c r="T53" s="21">
        <f>ROUND(S53*R53,2)</f>
        <v>0</v>
      </c>
      <c r="U53" s="21">
        <f>ROUND(T53*0.13,2)</f>
        <v>0</v>
      </c>
      <c r="V53" s="21">
        <f>ROUND(T53-U53,2)</f>
        <v>0</v>
      </c>
      <c r="W53" s="21"/>
    </row>
    <row r="54" spans="17:23" x14ac:dyDescent="0.3">
      <c r="S54" s="21"/>
      <c r="T54" s="21">
        <f>SUM(T52:T53)</f>
        <v>0</v>
      </c>
      <c r="U54" s="21">
        <f>SUM(U52:U53)</f>
        <v>0</v>
      </c>
      <c r="V54" s="21">
        <f>SUM(V52:V53)</f>
        <v>0</v>
      </c>
      <c r="W54" s="21">
        <f>SUM(U54:V54)</f>
        <v>0</v>
      </c>
    </row>
    <row r="55" spans="17:23" x14ac:dyDescent="0.3">
      <c r="S55" s="21"/>
      <c r="T55" s="21"/>
      <c r="U55" s="21"/>
      <c r="V55" s="21"/>
      <c r="W55" s="21"/>
    </row>
    <row r="56" spans="17:23" x14ac:dyDescent="0.3">
      <c r="Q56" s="10" t="s">
        <v>40</v>
      </c>
      <c r="S56" s="21"/>
      <c r="T56" s="21"/>
      <c r="U56" s="21"/>
      <c r="V56" s="21"/>
      <c r="W56" s="21"/>
    </row>
    <row r="57" spans="17:23" x14ac:dyDescent="0.3">
      <c r="Q57" s="1">
        <v>2025</v>
      </c>
      <c r="R57" s="1">
        <v>7</v>
      </c>
      <c r="S57" s="21">
        <f>F51</f>
        <v>0</v>
      </c>
      <c r="T57" s="21">
        <f>ROUND(S57*R57,2)</f>
        <v>0</v>
      </c>
      <c r="U57" s="21">
        <f t="shared" ref="U57:U58" si="5">ROUND(T57*0.13,2)</f>
        <v>0</v>
      </c>
      <c r="V57" s="21">
        <f t="shared" ref="V57:V58" si="6">ROUND(T57-U57,2)</f>
        <v>0</v>
      </c>
      <c r="W57" s="21"/>
    </row>
    <row r="58" spans="17:23" x14ac:dyDescent="0.3">
      <c r="Q58" s="1">
        <v>2026</v>
      </c>
      <c r="R58" s="1">
        <v>5</v>
      </c>
      <c r="S58" s="21">
        <f>F51</f>
        <v>0</v>
      </c>
      <c r="T58" s="21">
        <f>ROUND(S58*R58,2)</f>
        <v>0</v>
      </c>
      <c r="U58" s="21">
        <f t="shared" si="5"/>
        <v>0</v>
      </c>
      <c r="V58" s="21">
        <f t="shared" si="6"/>
        <v>0</v>
      </c>
      <c r="W58" s="22"/>
    </row>
    <row r="59" spans="17:23" x14ac:dyDescent="0.3">
      <c r="S59" s="21"/>
      <c r="T59" s="21">
        <f>SUM(T57:T58)</f>
        <v>0</v>
      </c>
      <c r="U59" s="21">
        <f>SUM(U57:U58)</f>
        <v>0</v>
      </c>
      <c r="V59" s="21">
        <f>SUM(V57:V58)</f>
        <v>0</v>
      </c>
      <c r="W59" s="21">
        <f>(U59+V59)</f>
        <v>0</v>
      </c>
    </row>
    <row r="60" spans="17:23" x14ac:dyDescent="0.3">
      <c r="Q60" s="10" t="s">
        <v>18</v>
      </c>
      <c r="S60" s="21"/>
      <c r="T60" s="21"/>
      <c r="U60" s="21"/>
      <c r="V60" s="21"/>
      <c r="W60" s="21"/>
    </row>
    <row r="61" spans="17:23" x14ac:dyDescent="0.3">
      <c r="Q61" s="10">
        <v>2025</v>
      </c>
      <c r="R61" s="1">
        <v>7</v>
      </c>
      <c r="S61" s="21">
        <f>F55</f>
        <v>0</v>
      </c>
      <c r="T61" s="21">
        <f>ROUND(S61*R61,2)</f>
        <v>0</v>
      </c>
      <c r="U61" s="21">
        <f t="shared" ref="U61:U62" si="7">ROUND(T61*0.13,2)</f>
        <v>0</v>
      </c>
      <c r="V61" s="21">
        <f t="shared" ref="V61:V62" si="8">ROUND(T61-U61,2)</f>
        <v>0</v>
      </c>
      <c r="W61" s="21"/>
    </row>
    <row r="62" spans="17:23" x14ac:dyDescent="0.3">
      <c r="Q62" s="10">
        <v>2026</v>
      </c>
      <c r="R62" s="1">
        <v>5</v>
      </c>
      <c r="S62" s="21">
        <f>F55</f>
        <v>0</v>
      </c>
      <c r="T62" s="21">
        <f>ROUND(S62*R62,2)</f>
        <v>0</v>
      </c>
      <c r="U62" s="21">
        <f t="shared" si="7"/>
        <v>0</v>
      </c>
      <c r="V62" s="21">
        <f t="shared" si="8"/>
        <v>0</v>
      </c>
      <c r="W62" s="22"/>
    </row>
    <row r="63" spans="17:23" x14ac:dyDescent="0.3">
      <c r="S63" s="24"/>
      <c r="T63" s="21">
        <f>SUM(T61:T62)</f>
        <v>0</v>
      </c>
      <c r="U63" s="21">
        <f>SUM(U61:U62)</f>
        <v>0</v>
      </c>
      <c r="V63" s="21">
        <f>SUM(V61:V62)</f>
        <v>0</v>
      </c>
      <c r="W63" s="21">
        <f>(U63+V63)</f>
        <v>0</v>
      </c>
    </row>
    <row r="64" spans="17:23" x14ac:dyDescent="0.3">
      <c r="Q64" s="10" t="s">
        <v>43</v>
      </c>
      <c r="S64" s="24"/>
      <c r="T64" s="24"/>
      <c r="U64" s="24"/>
      <c r="V64" s="24"/>
      <c r="W64" s="24"/>
    </row>
    <row r="65" spans="17:23" x14ac:dyDescent="0.3">
      <c r="Q65" s="1">
        <v>2024</v>
      </c>
      <c r="R65" s="1">
        <v>7</v>
      </c>
      <c r="S65" s="24">
        <f>F40</f>
        <v>0</v>
      </c>
      <c r="T65" s="21">
        <f>ROUND(S65*R65,2)</f>
        <v>0</v>
      </c>
      <c r="U65" s="21">
        <f t="shared" ref="U65:U66" si="9">ROUND(T65*0.13,2)</f>
        <v>0</v>
      </c>
      <c r="V65" s="21">
        <f t="shared" ref="V65:V66" si="10">ROUND(T65-U65,2)</f>
        <v>0</v>
      </c>
      <c r="W65" s="24"/>
    </row>
    <row r="66" spans="17:23" x14ac:dyDescent="0.3">
      <c r="Q66" s="1">
        <v>2025</v>
      </c>
      <c r="R66" s="1">
        <v>5</v>
      </c>
      <c r="S66" s="24">
        <f>S65</f>
        <v>0</v>
      </c>
      <c r="T66" s="21">
        <f>ROUND(S66*R66,2)</f>
        <v>0</v>
      </c>
      <c r="U66" s="21">
        <f t="shared" si="9"/>
        <v>0</v>
      </c>
      <c r="V66" s="21">
        <f t="shared" si="10"/>
        <v>0</v>
      </c>
      <c r="W66" s="24"/>
    </row>
    <row r="67" spans="17:23" x14ac:dyDescent="0.3">
      <c r="S67" s="24"/>
      <c r="T67" s="21">
        <f>SUM(T65:T66)</f>
        <v>0</v>
      </c>
      <c r="U67" s="21">
        <f>SUM(U65:U66)</f>
        <v>0</v>
      </c>
      <c r="V67" s="21">
        <f>SUM(V65:V66)</f>
        <v>0</v>
      </c>
      <c r="W67" s="24">
        <f>SUM(U67+V67)</f>
        <v>0</v>
      </c>
    </row>
    <row r="68" spans="17:23" x14ac:dyDescent="0.3">
      <c r="Q68" s="10" t="s">
        <v>44</v>
      </c>
      <c r="S68" s="24"/>
      <c r="T68" s="24"/>
      <c r="U68" s="24"/>
      <c r="V68" s="24"/>
      <c r="W68" s="24"/>
    </row>
    <row r="69" spans="17:23" x14ac:dyDescent="0.3">
      <c r="Q69" s="1">
        <v>2025</v>
      </c>
      <c r="R69" s="1">
        <v>7</v>
      </c>
      <c r="S69" s="24">
        <f>F52</f>
        <v>0</v>
      </c>
      <c r="T69" s="21">
        <f>ROUND(S69*R69,2)</f>
        <v>0</v>
      </c>
      <c r="U69" s="21">
        <f t="shared" ref="U69:U70" si="11">ROUND(T69*0.13,2)</f>
        <v>0</v>
      </c>
      <c r="V69" s="21">
        <f t="shared" ref="V69:V70" si="12">ROUND(T69-U69,2)</f>
        <v>0</v>
      </c>
      <c r="W69" s="24"/>
    </row>
    <row r="70" spans="17:23" x14ac:dyDescent="0.3">
      <c r="Q70" s="1">
        <v>2026</v>
      </c>
      <c r="R70" s="1">
        <v>5</v>
      </c>
      <c r="S70" s="24">
        <f>S69</f>
        <v>0</v>
      </c>
      <c r="T70" s="21">
        <f>ROUND(S70*R70,2)</f>
        <v>0</v>
      </c>
      <c r="U70" s="21">
        <f t="shared" si="11"/>
        <v>0</v>
      </c>
      <c r="V70" s="21">
        <f t="shared" si="12"/>
        <v>0</v>
      </c>
      <c r="W70" s="24"/>
    </row>
    <row r="71" spans="17:23" x14ac:dyDescent="0.3">
      <c r="S71" s="24"/>
      <c r="T71" s="21">
        <f>SUM(T69:T70)</f>
        <v>0</v>
      </c>
      <c r="U71" s="21">
        <f>SUM(U69:U70)</f>
        <v>0</v>
      </c>
      <c r="V71" s="21">
        <f>SUM(V69:V70)</f>
        <v>0</v>
      </c>
      <c r="W71" s="24">
        <f>SUM(V71+U71)</f>
        <v>0</v>
      </c>
    </row>
    <row r="72" spans="17:23" x14ac:dyDescent="0.3">
      <c r="S72" s="24"/>
      <c r="T72" s="24"/>
      <c r="U72" s="24"/>
      <c r="V72" s="24"/>
      <c r="W72" s="26">
        <f>SUM(W31:W71)</f>
        <v>57420</v>
      </c>
    </row>
  </sheetData>
  <mergeCells count="18">
    <mergeCell ref="B16:E16"/>
    <mergeCell ref="B18:E18"/>
    <mergeCell ref="A21:F23"/>
    <mergeCell ref="J8:O9"/>
    <mergeCell ref="A1:F1"/>
    <mergeCell ref="A2:C2"/>
    <mergeCell ref="B3:B6"/>
    <mergeCell ref="B7:B10"/>
    <mergeCell ref="B11:C11"/>
    <mergeCell ref="B12:C12"/>
    <mergeCell ref="B13:E13"/>
    <mergeCell ref="A3:A13"/>
    <mergeCell ref="B19:E19"/>
    <mergeCell ref="A14:A16"/>
    <mergeCell ref="B15:C15"/>
    <mergeCell ref="B17:C17"/>
    <mergeCell ref="A17:A18"/>
    <mergeCell ref="B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9"/>
  <sheetViews>
    <sheetView workbookViewId="0">
      <selection activeCell="H18" sqref="H18"/>
    </sheetView>
  </sheetViews>
  <sheetFormatPr baseColWidth="10" defaultRowHeight="14.4" x14ac:dyDescent="0.3"/>
  <cols>
    <col min="1" max="2" width="13.88671875" bestFit="1" customWidth="1"/>
    <col min="3" max="3" width="14" bestFit="1" customWidth="1"/>
    <col min="4" max="4" width="15" bestFit="1" customWidth="1"/>
    <col min="5" max="5" width="13.88671875" bestFit="1" customWidth="1"/>
  </cols>
  <sheetData>
    <row r="4" spans="1:5" x14ac:dyDescent="0.3">
      <c r="A4" s="13" t="s">
        <v>19</v>
      </c>
      <c r="B4" s="14" t="s">
        <v>20</v>
      </c>
      <c r="C4" s="14" t="s">
        <v>21</v>
      </c>
      <c r="D4" s="14" t="s">
        <v>22</v>
      </c>
      <c r="E4" s="14" t="s">
        <v>23</v>
      </c>
    </row>
    <row r="5" spans="1:5" x14ac:dyDescent="0.3">
      <c r="A5" s="15" t="s">
        <v>24</v>
      </c>
      <c r="B5" s="16">
        <v>5101150009</v>
      </c>
      <c r="C5" s="16">
        <v>5101150009</v>
      </c>
      <c r="D5" s="16">
        <v>5101030004</v>
      </c>
      <c r="E5" s="16">
        <v>5101050009</v>
      </c>
    </row>
    <row r="6" spans="1:5" x14ac:dyDescent="0.3">
      <c r="A6" s="15" t="s">
        <v>25</v>
      </c>
      <c r="B6" s="16" t="s">
        <v>26</v>
      </c>
      <c r="C6" s="16" t="s">
        <v>26</v>
      </c>
      <c r="D6" s="16" t="s">
        <v>26</v>
      </c>
      <c r="E6" s="16" t="s">
        <v>26</v>
      </c>
    </row>
    <row r="7" spans="1:5" x14ac:dyDescent="0.3">
      <c r="A7" s="15" t="s">
        <v>27</v>
      </c>
      <c r="B7" s="16" t="s">
        <v>28</v>
      </c>
      <c r="C7" s="16" t="s">
        <v>28</v>
      </c>
      <c r="D7" s="16" t="s">
        <v>28</v>
      </c>
      <c r="E7" s="16" t="s">
        <v>28</v>
      </c>
    </row>
    <row r="8" spans="1:5" x14ac:dyDescent="0.3">
      <c r="A8" s="15" t="s">
        <v>29</v>
      </c>
      <c r="B8" s="16" t="s">
        <v>30</v>
      </c>
      <c r="C8" s="16" t="s">
        <v>30</v>
      </c>
      <c r="D8" s="16" t="s">
        <v>30</v>
      </c>
      <c r="E8" s="16" t="s">
        <v>30</v>
      </c>
    </row>
    <row r="9" spans="1:5" x14ac:dyDescent="0.3">
      <c r="A9" s="15" t="s">
        <v>31</v>
      </c>
      <c r="B9" s="16" t="s">
        <v>32</v>
      </c>
      <c r="C9" s="16" t="s">
        <v>32</v>
      </c>
      <c r="D9" s="16" t="s">
        <v>33</v>
      </c>
      <c r="E9" s="16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Precio referencial</vt:lpstr>
      <vt:lpstr>Hoja1</vt:lpstr>
      <vt:lpstr>'Precio referencial'!Área_de_impresión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Francisco Espada</cp:lastModifiedBy>
  <cp:lastPrinted>2024-03-18T20:25:15Z</cp:lastPrinted>
  <dcterms:created xsi:type="dcterms:W3CDTF">2019-05-02T20:09:23Z</dcterms:created>
  <dcterms:modified xsi:type="dcterms:W3CDTF">2025-04-19T14:28:13Z</dcterms:modified>
</cp:coreProperties>
</file>